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4505" yWindow="-15" windowWidth="14310" windowHeight="12825" tabRatio="806"/>
  </bookViews>
  <sheets>
    <sheet name="GDP by production approach" sheetId="2" r:id="rId1"/>
    <sheet name="Use of GDP" sheetId="4" r:id="rId2"/>
    <sheet name="GDP by sources of incomes" sheetId="6" r:id="rId3"/>
    <sheet name="GDP by sources of incomes_ea" sheetId="5" r:id="rId4"/>
  </sheets>
  <calcPr calcId="144525"/>
</workbook>
</file>

<file path=xl/calcChain.xml><?xml version="1.0" encoding="utf-8"?>
<calcChain xmlns="http://schemas.openxmlformats.org/spreadsheetml/2006/main">
  <c r="C20" i="4" l="1"/>
  <c r="B20" i="4"/>
  <c r="C16" i="4"/>
  <c r="B16" i="4"/>
  <c r="C11" i="4"/>
  <c r="B11" i="4"/>
  <c r="B8" i="4" s="1"/>
  <c r="B6" i="4" s="1"/>
  <c r="C8" i="4"/>
  <c r="C6" i="4" s="1"/>
  <c r="B30" i="5" l="1"/>
  <c r="B29" i="5"/>
  <c r="B28" i="5"/>
  <c r="B27" i="5"/>
  <c r="B26" i="5"/>
  <c r="B25" i="5"/>
  <c r="B24" i="5"/>
  <c r="B23" i="5"/>
  <c r="B22" i="5"/>
  <c r="B21" i="5"/>
  <c r="B20" i="5"/>
  <c r="B19" i="5"/>
  <c r="B18" i="5"/>
  <c r="F17" i="5"/>
  <c r="E17" i="5"/>
  <c r="B17" i="5" s="1"/>
  <c r="D17" i="5"/>
  <c r="C17" i="5"/>
  <c r="B16" i="5"/>
  <c r="B15" i="5"/>
  <c r="B14" i="5"/>
  <c r="B13" i="5"/>
  <c r="B12" i="5"/>
  <c r="B10" i="5" s="1"/>
  <c r="B11" i="5"/>
  <c r="F10" i="5"/>
  <c r="E10" i="5"/>
  <c r="D10" i="5"/>
  <c r="D9" i="5" s="1"/>
  <c r="C10" i="5"/>
  <c r="F9" i="5"/>
  <c r="E9" i="5"/>
  <c r="C9" i="5"/>
  <c r="C6" i="6"/>
  <c r="B6" i="6"/>
  <c r="C15" i="2"/>
  <c r="B15" i="2"/>
  <c r="C8" i="2"/>
  <c r="C6" i="2" s="1"/>
  <c r="B8" i="2"/>
  <c r="B6" i="2" s="1"/>
  <c r="B9" i="5" l="1"/>
  <c r="B7" i="5" s="1"/>
</calcChain>
</file>

<file path=xl/sharedStrings.xml><?xml version="1.0" encoding="utf-8"?>
<sst xmlns="http://schemas.openxmlformats.org/spreadsheetml/2006/main" count="108" uniqueCount="56">
  <si>
    <t>Gross domestic product</t>
  </si>
  <si>
    <t>At current prices</t>
  </si>
  <si>
    <t>BYN million</t>
  </si>
  <si>
    <t>% of total</t>
  </si>
  <si>
    <t>of which:</t>
  </si>
  <si>
    <t>Production sector</t>
  </si>
  <si>
    <t>Manufacturing</t>
  </si>
  <si>
    <t>Electricity, gas, steam, hot water and air conditioning supply</t>
  </si>
  <si>
    <t>Water supply; waste management and remediation activities</t>
  </si>
  <si>
    <t>Construction</t>
  </si>
  <si>
    <t>Services sector</t>
  </si>
  <si>
    <t>Wholesale and retail trade; repair of motor vehicles and motorcycles</t>
  </si>
  <si>
    <t>Transportation, storage, postal and courier activities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</si>
  <si>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</si>
  <si>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</si>
  <si>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</si>
  <si>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</si>
  <si>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</si>
  <si>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</si>
  <si>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</t>
  </si>
  <si>
    <t>Education</t>
  </si>
  <si>
    <t>Arts, sports, entertainment and recreation</t>
  </si>
  <si>
    <t>Other service activities</t>
  </si>
  <si>
    <t>Net taxes on products</t>
  </si>
  <si>
    <t>final consumption expenditure</t>
  </si>
  <si>
    <t>households</t>
  </si>
  <si>
    <t>general government</t>
  </si>
  <si>
    <t>individual goods and services</t>
  </si>
  <si>
    <t>collective services</t>
  </si>
  <si>
    <t>non-profit institutions serving households</t>
  </si>
  <si>
    <t>gross capital formation</t>
  </si>
  <si>
    <t>changes in inventories</t>
  </si>
  <si>
    <t>statistical discrepancy</t>
  </si>
  <si>
    <t>compensation of employees</t>
  </si>
  <si>
    <t>net taxes on production and imports</t>
  </si>
  <si>
    <t xml:space="preserve">gross operating surplus and gross mixed income </t>
  </si>
  <si>
    <t>Gross value added</t>
  </si>
  <si>
    <t>other subsidies
on production</t>
  </si>
  <si>
    <t>gross
operating
surplus of the
economy and
gross mixed
income</t>
  </si>
  <si>
    <t>Gross value
added</t>
  </si>
  <si>
    <t>other
taxes 
on production</t>
  </si>
  <si>
    <t>Agriculture, forestry and fishing</t>
  </si>
  <si>
    <t>At constant prices;
% of previous year</t>
  </si>
  <si>
    <t>(at current prices; BYN million)</t>
  </si>
  <si>
    <t>GDP by production approach by economic activity for 2023</t>
  </si>
  <si>
    <t>GDP by expenditure approach for 2023</t>
  </si>
  <si>
    <t>GDP by income approach for 2023</t>
  </si>
  <si>
    <r>
      <t>GDP by income approach</t>
    </r>
    <r>
      <rPr>
        <sz val="14"/>
        <color theme="1"/>
        <rFont val="Arial"/>
        <family val="2"/>
        <charset val="204"/>
      </rPr>
      <t xml:space="preserve"> </t>
    </r>
    <r>
      <rPr>
        <b/>
        <sz val="14"/>
        <color theme="1"/>
        <rFont val="Arial"/>
        <family val="2"/>
        <charset val="204"/>
      </rPr>
      <t>for 2023 by economic activity</t>
    </r>
  </si>
  <si>
    <t>-</t>
  </si>
  <si>
    <t>x</t>
  </si>
  <si>
    <t>net exports of goods and services</t>
  </si>
  <si>
    <t>exports of goods and services</t>
  </si>
  <si>
    <t>imports of goods and services</t>
  </si>
  <si>
    <t>Mining and quarrying</t>
  </si>
  <si>
    <t>Human health and social work activities</t>
  </si>
  <si>
    <t>gross fixed capital 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</si>
</sst>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B_r_-;\-* #,##0.00\ _B_r_-;_-* &quot;-&quot;??\ _B_r_-;_-@_-"/>
    <numFmt numFmtId="164" formatCode="#,##0.0"/>
    <numFmt numFmtId="165" formatCode="0.0"/>
    <numFmt numFmtId="166" formatCode="_-* #,##0\ _B_r_-;\-* #,##0\ _B_r_-;_-* &quot;-&quot;??\ _B_r_-;_-@_-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double">
        <color indexed="64"/>
      </bottom>
      <diagonal/>
    </border>
    <border>
      <left/>
      <right style="medium">
        <color rgb="FF000000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9" xfId="0" applyFont="1" applyBorder="1" applyAlignment="1">
      <alignment wrapText="1"/>
    </xf>
    <xf numFmtId="0" fontId="3" fillId="0" borderId="9" xfId="0" applyFont="1" applyBorder="1" applyAlignment="1">
      <alignment horizontal="left" wrapText="1" indent="3"/>
    </xf>
    <xf numFmtId="0" fontId="3" fillId="0" borderId="9" xfId="0" applyFont="1" applyBorder="1" applyAlignment="1">
      <alignment horizontal="left" wrapText="1" indent="1"/>
    </xf>
    <xf numFmtId="0" fontId="3" fillId="0" borderId="11" xfId="0" applyFont="1" applyBorder="1" applyAlignment="1">
      <alignment wrapText="1"/>
    </xf>
    <xf numFmtId="0" fontId="3" fillId="0" borderId="9" xfId="0" applyFont="1" applyBorder="1" applyAlignment="1">
      <alignment horizontal="left" wrapText="1" indent="6"/>
    </xf>
    <xf numFmtId="0" fontId="3" fillId="0" borderId="9" xfId="0" applyFont="1" applyBorder="1" applyAlignment="1">
      <alignment horizontal="left" wrapText="1" indent="4"/>
    </xf>
    <xf numFmtId="0" fontId="3" fillId="0" borderId="9" xfId="0" applyFont="1" applyBorder="1" applyAlignment="1">
      <alignment horizontal="left" wrapText="1" indent="5"/>
    </xf>
    <xf numFmtId="0" fontId="4" fillId="0" borderId="0" xfId="0" applyFont="1" applyAlignment="1">
      <alignment horizontal="center"/>
    </xf>
    <xf numFmtId="0" fontId="3" fillId="0" borderId="11" xfId="0" applyFont="1" applyBorder="1" applyAlignment="1">
      <alignment horizontal="left" wrapText="1" indent="3"/>
    </xf>
    <xf numFmtId="0" fontId="5" fillId="0" borderId="0" xfId="0" applyFont="1" applyAlignment="1">
      <alignment horizontal="justify"/>
    </xf>
    <xf numFmtId="0" fontId="7" fillId="0" borderId="0" xfId="0" applyFont="1" applyAlignment="1">
      <alignment horizontal="justify" vertical="top" wrapText="1"/>
    </xf>
    <xf numFmtId="0" fontId="3" fillId="0" borderId="0" xfId="0" applyFont="1" applyAlignment="1"/>
    <xf numFmtId="0" fontId="6" fillId="0" borderId="0" xfId="0" applyFont="1" applyBorder="1" applyAlignment="1">
      <alignment horizontal="justify"/>
    </xf>
    <xf numFmtId="0" fontId="0" fillId="0" borderId="0" xfId="0" applyBorder="1"/>
    <xf numFmtId="0" fontId="6" fillId="0" borderId="0" xfId="0" applyFont="1" applyBorder="1" applyAlignment="1">
      <alignment horizontal="justify" vertical="top" wrapText="1"/>
    </xf>
    <xf numFmtId="0" fontId="7" fillId="0" borderId="0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left" indent="2"/>
    </xf>
    <xf numFmtId="164" fontId="3" fillId="0" borderId="10" xfId="0" applyNumberFormat="1" applyFont="1" applyBorder="1" applyAlignment="1">
      <alignment horizontal="right" wrapText="1" indent="2"/>
    </xf>
    <xf numFmtId="3" fontId="3" fillId="0" borderId="10" xfId="0" applyNumberFormat="1" applyFont="1" applyBorder="1" applyAlignment="1">
      <alignment horizontal="right" wrapText="1" indent="3"/>
    </xf>
    <xf numFmtId="164" fontId="3" fillId="0" borderId="10" xfId="0" applyNumberFormat="1" applyFont="1" applyBorder="1" applyAlignment="1">
      <alignment horizontal="right" wrapText="1" indent="7"/>
    </xf>
    <xf numFmtId="164" fontId="3" fillId="0" borderId="10" xfId="0" applyNumberFormat="1" applyFont="1" applyBorder="1" applyAlignment="1">
      <alignment horizontal="right" wrapText="1" indent="3"/>
    </xf>
    <xf numFmtId="164" fontId="3" fillId="0" borderId="10" xfId="0" quotePrefix="1" applyNumberFormat="1" applyFont="1" applyBorder="1" applyAlignment="1">
      <alignment horizontal="right" wrapText="1" indent="3"/>
    </xf>
    <xf numFmtId="164" fontId="3" fillId="0" borderId="12" xfId="0" applyNumberFormat="1" applyFont="1" applyBorder="1" applyAlignment="1">
      <alignment horizontal="right" wrapText="1" indent="2"/>
    </xf>
    <xf numFmtId="164" fontId="3" fillId="0" borderId="12" xfId="0" applyNumberFormat="1" applyFont="1" applyBorder="1" applyAlignment="1">
      <alignment horizontal="right" wrapText="1" indent="3"/>
    </xf>
    <xf numFmtId="164" fontId="3" fillId="0" borderId="12" xfId="0" applyNumberFormat="1" applyFont="1" applyBorder="1" applyAlignment="1">
      <alignment horizontal="right" wrapText="1" indent="7"/>
    </xf>
    <xf numFmtId="3" fontId="3" fillId="0" borderId="10" xfId="0" applyNumberFormat="1" applyFont="1" applyBorder="1" applyAlignment="1">
      <alignment horizontal="right" wrapText="1" indent="5"/>
    </xf>
    <xf numFmtId="164" fontId="3" fillId="0" borderId="10" xfId="0" applyNumberFormat="1" applyFont="1" applyBorder="1" applyAlignment="1">
      <alignment horizontal="right" wrapText="1" indent="5"/>
    </xf>
    <xf numFmtId="164" fontId="3" fillId="0" borderId="12" xfId="0" applyNumberFormat="1" applyFont="1" applyBorder="1" applyAlignment="1">
      <alignment horizontal="right" wrapText="1" indent="5"/>
    </xf>
    <xf numFmtId="164" fontId="3" fillId="0" borderId="10" xfId="0" applyNumberFormat="1" applyFont="1" applyBorder="1" applyAlignment="1">
      <alignment horizontal="right" wrapText="1" indent="1"/>
    </xf>
    <xf numFmtId="0" fontId="3" fillId="0" borderId="10" xfId="0" applyFont="1" applyBorder="1" applyAlignment="1">
      <alignment horizontal="right" wrapText="1" indent="1"/>
    </xf>
    <xf numFmtId="164" fontId="3" fillId="0" borderId="6" xfId="0" applyNumberFormat="1" applyFont="1" applyBorder="1" applyAlignment="1">
      <alignment horizontal="right" wrapText="1" indent="1"/>
    </xf>
    <xf numFmtId="0" fontId="3" fillId="0" borderId="6" xfId="0" applyFont="1" applyBorder="1" applyAlignment="1">
      <alignment horizontal="right" wrapText="1" indent="1"/>
    </xf>
    <xf numFmtId="165" fontId="3" fillId="0" borderId="6" xfId="0" applyNumberFormat="1" applyFont="1" applyBorder="1" applyAlignment="1">
      <alignment horizontal="right" wrapText="1" indent="1"/>
    </xf>
    <xf numFmtId="164" fontId="3" fillId="0" borderId="12" xfId="0" applyNumberFormat="1" applyFont="1" applyBorder="1" applyAlignment="1">
      <alignment horizontal="right" wrapText="1" indent="1"/>
    </xf>
    <xf numFmtId="0" fontId="3" fillId="0" borderId="8" xfId="0" applyFont="1" applyBorder="1" applyAlignment="1">
      <alignment horizontal="right" wrapText="1" indent="1"/>
    </xf>
    <xf numFmtId="166" fontId="3" fillId="0" borderId="10" xfId="1" applyNumberFormat="1" applyFont="1" applyBorder="1" applyAlignment="1">
      <alignment horizontal="right" wrapText="1" indent="2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 indent="3"/>
    </xf>
    <xf numFmtId="0" fontId="3" fillId="0" borderId="9" xfId="0" applyFont="1" applyBorder="1" applyAlignment="1">
      <alignment horizontal="left" wrapText="1" indent="7"/>
    </xf>
    <xf numFmtId="0" fontId="3" fillId="0" borderId="9" xfId="0" applyFont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workbookViewId="0">
      <selection activeCell="A2" sqref="A2:D2"/>
    </sheetView>
  </sheetViews>
  <sheetFormatPr defaultRowHeight="15" x14ac:dyDescent="0.25"/>
  <cols>
    <col min="1" max="1" width="28.7109375" customWidth="1"/>
    <col min="2" max="2" width="17.7109375" customWidth="1"/>
    <col min="3" max="3" width="14.7109375" customWidth="1"/>
    <col min="4" max="4" width="26.7109375" customWidth="1"/>
  </cols>
  <sheetData>
    <row r="1" spans="1:4" ht="18" customHeight="1" x14ac:dyDescent="0.25"/>
    <row r="2" spans="1:4" ht="18" customHeight="1" x14ac:dyDescent="0.25">
      <c r="A2" s="52" t="s">
        <v>44</v>
      </c>
      <c r="B2" s="52"/>
      <c r="C2" s="52"/>
      <c r="D2" s="52"/>
    </row>
    <row r="3" spans="1:4" ht="18" customHeight="1" thickBot="1" x14ac:dyDescent="0.3">
      <c r="A3" s="14"/>
    </row>
    <row r="4" spans="1:4" ht="20.100000000000001" customHeight="1" thickBot="1" x14ac:dyDescent="0.3">
      <c r="A4" s="48"/>
      <c r="B4" s="50" t="s">
        <v>1</v>
      </c>
      <c r="C4" s="51"/>
      <c r="D4" s="48" t="s">
        <v>42</v>
      </c>
    </row>
    <row r="5" spans="1:4" ht="20.100000000000001" customHeight="1" thickBot="1" x14ac:dyDescent="0.3">
      <c r="A5" s="49"/>
      <c r="B5" s="25" t="s">
        <v>2</v>
      </c>
      <c r="C5" s="25" t="s">
        <v>3</v>
      </c>
      <c r="D5" s="49"/>
    </row>
    <row r="6" spans="1:4" ht="20.100000000000001" customHeight="1" x14ac:dyDescent="0.25">
      <c r="A6" s="3" t="s">
        <v>0</v>
      </c>
      <c r="B6" s="29">
        <f>B8+B15+B29</f>
        <v>217968.99999999997</v>
      </c>
      <c r="C6" s="30">
        <f>C8+C15+C29</f>
        <v>100.00000000000001</v>
      </c>
      <c r="D6" s="31">
        <v>104.1</v>
      </c>
    </row>
    <row r="7" spans="1:4" ht="20.100000000000001" customHeight="1" x14ac:dyDescent="0.25">
      <c r="A7" s="8" t="s">
        <v>4</v>
      </c>
      <c r="B7" s="29"/>
      <c r="C7" s="32"/>
      <c r="D7" s="31"/>
    </row>
    <row r="8" spans="1:4" ht="20.100000000000001" customHeight="1" x14ac:dyDescent="0.25">
      <c r="A8" s="3" t="s">
        <v>5</v>
      </c>
      <c r="B8" s="29">
        <f>B9+B10+B11+B12+B13+B14</f>
        <v>84885.1</v>
      </c>
      <c r="C8" s="32">
        <f>C9+C10+C11+C12+C13+C14</f>
        <v>39</v>
      </c>
      <c r="D8" s="31">
        <v>106.5</v>
      </c>
    </row>
    <row r="9" spans="1:4" ht="35.1" customHeight="1" x14ac:dyDescent="0.25">
      <c r="A9" s="19" t="s">
        <v>41</v>
      </c>
      <c r="B9" s="29">
        <v>15799.7</v>
      </c>
      <c r="C9" s="32">
        <v>7.3</v>
      </c>
      <c r="D9" s="31">
        <v>100</v>
      </c>
    </row>
    <row r="10" spans="1:4" ht="20.100000000000001" customHeight="1" x14ac:dyDescent="0.25">
      <c r="A10" s="5" t="s">
        <v>53</v>
      </c>
      <c r="B10" s="29">
        <v>1432.2</v>
      </c>
      <c r="C10" s="32">
        <v>0.6</v>
      </c>
      <c r="D10" s="31">
        <v>104.3</v>
      </c>
    </row>
    <row r="11" spans="1:4" ht="20.100000000000001" customHeight="1" x14ac:dyDescent="0.25">
      <c r="A11" s="5" t="s">
        <v>6</v>
      </c>
      <c r="B11" s="29">
        <v>48300.3</v>
      </c>
      <c r="C11" s="32">
        <v>22.2</v>
      </c>
      <c r="D11" s="31">
        <v>108.8</v>
      </c>
    </row>
    <row r="12" spans="1:4" ht="50.1" customHeight="1" x14ac:dyDescent="0.25">
      <c r="A12" s="5" t="s">
        <v>7</v>
      </c>
      <c r="B12" s="29">
        <v>6538.7</v>
      </c>
      <c r="C12" s="32">
        <v>3</v>
      </c>
      <c r="D12" s="31">
        <v>99.3</v>
      </c>
    </row>
    <row r="13" spans="1:4" ht="50.1" customHeight="1" x14ac:dyDescent="0.25">
      <c r="A13" s="5" t="s">
        <v>8</v>
      </c>
      <c r="B13" s="29">
        <v>1468.8</v>
      </c>
      <c r="C13" s="32">
        <v>0.7</v>
      </c>
      <c r="D13" s="31">
        <v>101.9</v>
      </c>
    </row>
    <row r="14" spans="1:4" ht="20.100000000000001" customHeight="1" x14ac:dyDescent="0.25">
      <c r="A14" s="5" t="s">
        <v>9</v>
      </c>
      <c r="B14" s="29">
        <v>11345.4</v>
      </c>
      <c r="C14" s="32">
        <v>5.2</v>
      </c>
      <c r="D14" s="31">
        <v>111.1</v>
      </c>
    </row>
    <row r="15" spans="1:4" ht="20.100000000000001" customHeight="1" x14ac:dyDescent="0.25">
      <c r="A15" s="3" t="s">
        <v>10</v>
      </c>
      <c r="B15" s="29">
        <f>B16+B17+B18+B19+B20+B21+B22+B23+B24+B25+B26+B27+B28</f>
        <v>106380.99999999999</v>
      </c>
      <c r="C15" s="32">
        <f>C16+C17+C18+C19+C20+C21+C22+C23+C24+C25+C26+C27+C28</f>
        <v>48.800000000000011</v>
      </c>
      <c r="D15" s="31">
        <v>101.9</v>
      </c>
    </row>
    <row r="16" spans="1:4" ht="50.1" customHeight="1" x14ac:dyDescent="0.25">
      <c r="A16" s="5" t="s">
        <v>11</v>
      </c>
      <c r="B16" s="29">
        <v>21329.3</v>
      </c>
      <c r="C16" s="33">
        <v>9.8000000000000007</v>
      </c>
      <c r="D16" s="31">
        <v>112.4</v>
      </c>
    </row>
    <row r="17" spans="1:4" ht="50.1" customHeight="1" x14ac:dyDescent="0.25">
      <c r="A17" s="5" t="s">
        <v>12</v>
      </c>
      <c r="B17" s="29">
        <v>11265.8</v>
      </c>
      <c r="C17" s="33">
        <v>5.2</v>
      </c>
      <c r="D17" s="31">
        <v>98.8</v>
      </c>
    </row>
    <row r="18" spans="1:4" ht="35.1" customHeight="1" x14ac:dyDescent="0.25">
      <c r="A18" s="5" t="s">
        <v>13</v>
      </c>
      <c r="B18" s="29">
        <v>2344</v>
      </c>
      <c r="C18" s="32">
        <v>1.1000000000000001</v>
      </c>
      <c r="D18" s="31">
        <v>110.6</v>
      </c>
    </row>
    <row r="19" spans="1:4" ht="35.1" customHeight="1" x14ac:dyDescent="0.25">
      <c r="A19" s="5" t="s">
        <v>14</v>
      </c>
      <c r="B19" s="29">
        <v>11033.8</v>
      </c>
      <c r="C19" s="33">
        <v>5</v>
      </c>
      <c r="D19" s="31">
        <v>88.1</v>
      </c>
    </row>
    <row r="20" spans="1:4" ht="35.1" customHeight="1" x14ac:dyDescent="0.25">
      <c r="A20" s="5" t="s">
        <v>15</v>
      </c>
      <c r="B20" s="29">
        <v>8298.7999999999993</v>
      </c>
      <c r="C20" s="32">
        <v>3.8</v>
      </c>
      <c r="D20" s="31">
        <v>102.6</v>
      </c>
    </row>
    <row r="21" spans="1:4" ht="20.100000000000001" customHeight="1" x14ac:dyDescent="0.25">
      <c r="A21" s="5" t="s">
        <v>16</v>
      </c>
      <c r="B21" s="29">
        <v>12794</v>
      </c>
      <c r="C21" s="32">
        <v>5.9</v>
      </c>
      <c r="D21" s="31">
        <v>99.3</v>
      </c>
    </row>
    <row r="22" spans="1:4" ht="35.1" customHeight="1" x14ac:dyDescent="0.25">
      <c r="A22" s="5" t="s">
        <v>17</v>
      </c>
      <c r="B22" s="29">
        <v>5446</v>
      </c>
      <c r="C22" s="32">
        <v>2.5</v>
      </c>
      <c r="D22" s="31">
        <v>100.7</v>
      </c>
    </row>
    <row r="23" spans="1:4" ht="35.1" customHeight="1" x14ac:dyDescent="0.25">
      <c r="A23" s="5" t="s">
        <v>18</v>
      </c>
      <c r="B23" s="29">
        <v>3191</v>
      </c>
      <c r="C23" s="32">
        <v>1.5</v>
      </c>
      <c r="D23" s="31">
        <v>107.9</v>
      </c>
    </row>
    <row r="24" spans="1:4" ht="20.100000000000001" customHeight="1" x14ac:dyDescent="0.25">
      <c r="A24" s="5" t="s">
        <v>19</v>
      </c>
      <c r="B24" s="29">
        <v>8839.2000000000007</v>
      </c>
      <c r="C24" s="32">
        <v>4</v>
      </c>
      <c r="D24" s="31">
        <v>100.7</v>
      </c>
    </row>
    <row r="25" spans="1:4" ht="20.100000000000001" customHeight="1" x14ac:dyDescent="0.25">
      <c r="A25" s="5" t="s">
        <v>20</v>
      </c>
      <c r="B25" s="29">
        <v>9079.7999999999993</v>
      </c>
      <c r="C25" s="32">
        <v>4.2</v>
      </c>
      <c r="D25" s="31">
        <v>98.8</v>
      </c>
    </row>
    <row r="26" spans="1:4" ht="35.1" customHeight="1" x14ac:dyDescent="0.25">
      <c r="A26" s="5" t="s">
        <v>54</v>
      </c>
      <c r="B26" s="29">
        <v>9009.9</v>
      </c>
      <c r="C26" s="32">
        <v>4.0999999999999996</v>
      </c>
      <c r="D26" s="31">
        <v>102.5</v>
      </c>
    </row>
    <row r="27" spans="1:4" ht="35.1" customHeight="1" x14ac:dyDescent="0.25">
      <c r="A27" s="5" t="s">
        <v>21</v>
      </c>
      <c r="B27" s="29">
        <v>2215.4</v>
      </c>
      <c r="C27" s="32">
        <v>1</v>
      </c>
      <c r="D27" s="31">
        <v>107.4</v>
      </c>
    </row>
    <row r="28" spans="1:4" ht="20.100000000000001" customHeight="1" x14ac:dyDescent="0.25">
      <c r="A28" s="5" t="s">
        <v>22</v>
      </c>
      <c r="B28" s="29">
        <v>1534</v>
      </c>
      <c r="C28" s="32">
        <v>0.7</v>
      </c>
      <c r="D28" s="31">
        <v>110.4</v>
      </c>
    </row>
    <row r="29" spans="1:4" ht="20.100000000000001" customHeight="1" thickBot="1" x14ac:dyDescent="0.3">
      <c r="A29" s="6" t="s">
        <v>23</v>
      </c>
      <c r="B29" s="34">
        <v>26702.9</v>
      </c>
      <c r="C29" s="35">
        <v>12.2</v>
      </c>
      <c r="D29" s="36">
        <v>105.1</v>
      </c>
    </row>
    <row r="30" spans="1:4" ht="15.75" customHeight="1" thickTop="1" x14ac:dyDescent="0.25"/>
  </sheetData>
  <mergeCells count="4">
    <mergeCell ref="A4:A5"/>
    <mergeCell ref="B4:C4"/>
    <mergeCell ref="D4:D5"/>
    <mergeCell ref="A2:D2"/>
  </mergeCells>
  <pageMargins left="0.59055118110236227" right="0.59055118110236227" top="0" bottom="0" header="0.31496062992125984" footer="0.31496062992125984"/>
  <pageSetup paperSize="9" orientation="portrait" horizontalDpi="4294967294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A2" sqref="A2:D2"/>
    </sheetView>
  </sheetViews>
  <sheetFormatPr defaultRowHeight="15" x14ac:dyDescent="0.25"/>
  <cols>
    <col min="1" max="1" width="35.7109375" customWidth="1"/>
    <col min="2" max="2" width="17.7109375" customWidth="1"/>
    <col min="3" max="3" width="14.7109375" customWidth="1"/>
    <col min="4" max="4" width="26.7109375" customWidth="1"/>
  </cols>
  <sheetData>
    <row r="1" spans="1:4" ht="18" customHeight="1" x14ac:dyDescent="0.25"/>
    <row r="2" spans="1:4" ht="18" customHeight="1" x14ac:dyDescent="0.25">
      <c r="A2" s="52" t="s">
        <v>45</v>
      </c>
      <c r="B2" s="52"/>
      <c r="C2" s="52"/>
      <c r="D2" s="52"/>
    </row>
    <row r="3" spans="1:4" ht="18" customHeight="1" thickBot="1" x14ac:dyDescent="0.3">
      <c r="A3" s="14"/>
    </row>
    <row r="4" spans="1:4" ht="20.100000000000001" customHeight="1" thickBot="1" x14ac:dyDescent="0.3">
      <c r="A4" s="48"/>
      <c r="B4" s="50" t="s">
        <v>1</v>
      </c>
      <c r="C4" s="51"/>
      <c r="D4" s="48" t="s">
        <v>42</v>
      </c>
    </row>
    <row r="5" spans="1:4" ht="20.100000000000001" customHeight="1" thickBot="1" x14ac:dyDescent="0.3">
      <c r="A5" s="49"/>
      <c r="B5" s="25" t="s">
        <v>2</v>
      </c>
      <c r="C5" s="25" t="s">
        <v>3</v>
      </c>
      <c r="D5" s="49"/>
    </row>
    <row r="6" spans="1:4" ht="20.100000000000001" customHeight="1" x14ac:dyDescent="0.25">
      <c r="A6" s="3" t="s">
        <v>0</v>
      </c>
      <c r="B6" s="29">
        <f>B8+B16+B20+B23</f>
        <v>217968.99999999997</v>
      </c>
      <c r="C6" s="47">
        <f>C8+C16+C20+C23</f>
        <v>100</v>
      </c>
      <c r="D6" s="31">
        <v>104.1</v>
      </c>
    </row>
    <row r="7" spans="1:4" ht="20.100000000000001" customHeight="1" x14ac:dyDescent="0.25">
      <c r="A7" s="4" t="s">
        <v>4</v>
      </c>
      <c r="B7" s="29"/>
      <c r="C7" s="29"/>
      <c r="D7" s="31"/>
    </row>
    <row r="8" spans="1:4" ht="20.100000000000001" customHeight="1" x14ac:dyDescent="0.25">
      <c r="A8" s="3" t="s">
        <v>24</v>
      </c>
      <c r="B8" s="29">
        <f>B10+B11+B15</f>
        <v>156468.4</v>
      </c>
      <c r="C8" s="29">
        <f>C10+C11+C15</f>
        <v>71.8</v>
      </c>
      <c r="D8" s="31">
        <v>106.1</v>
      </c>
    </row>
    <row r="9" spans="1:4" ht="20.100000000000001" customHeight="1" x14ac:dyDescent="0.25">
      <c r="A9" s="9" t="s">
        <v>4</v>
      </c>
      <c r="B9" s="29"/>
      <c r="C9" s="29"/>
      <c r="D9" s="31"/>
    </row>
    <row r="10" spans="1:4" ht="20.100000000000001" customHeight="1" x14ac:dyDescent="0.25">
      <c r="A10" s="4" t="s">
        <v>25</v>
      </c>
      <c r="B10" s="29">
        <v>116057.4</v>
      </c>
      <c r="C10" s="29">
        <v>53.2</v>
      </c>
      <c r="D10" s="31">
        <v>108.2</v>
      </c>
    </row>
    <row r="11" spans="1:4" ht="20.100000000000001" customHeight="1" x14ac:dyDescent="0.25">
      <c r="A11" s="4" t="s">
        <v>26</v>
      </c>
      <c r="B11" s="29">
        <f>B13+B14</f>
        <v>38911.599999999999</v>
      </c>
      <c r="C11" s="29">
        <f>C13+C14</f>
        <v>17.899999999999999</v>
      </c>
      <c r="D11" s="31">
        <v>100.2</v>
      </c>
    </row>
    <row r="12" spans="1:4" ht="20.100000000000001" customHeight="1" x14ac:dyDescent="0.25">
      <c r="A12" s="62" t="s">
        <v>4</v>
      </c>
      <c r="B12" s="29"/>
      <c r="C12" s="29"/>
      <c r="D12" s="31"/>
    </row>
    <row r="13" spans="1:4" ht="35.1" customHeight="1" x14ac:dyDescent="0.25">
      <c r="A13" s="9" t="s">
        <v>27</v>
      </c>
      <c r="B13" s="29">
        <v>22571.8</v>
      </c>
      <c r="C13" s="29">
        <v>10.4</v>
      </c>
      <c r="D13" s="31">
        <v>99.8</v>
      </c>
    </row>
    <row r="14" spans="1:4" ht="20.100000000000001" customHeight="1" x14ac:dyDescent="0.25">
      <c r="A14" s="9" t="s">
        <v>28</v>
      </c>
      <c r="B14" s="29">
        <v>16339.8</v>
      </c>
      <c r="C14" s="29">
        <v>7.5</v>
      </c>
      <c r="D14" s="31">
        <v>100.7</v>
      </c>
    </row>
    <row r="15" spans="1:4" ht="35.1" customHeight="1" x14ac:dyDescent="0.25">
      <c r="A15" s="4" t="s">
        <v>29</v>
      </c>
      <c r="B15" s="29">
        <v>1499.4</v>
      </c>
      <c r="C15" s="29">
        <v>0.7</v>
      </c>
      <c r="D15" s="31">
        <v>100.5</v>
      </c>
    </row>
    <row r="16" spans="1:4" ht="20.100000000000001" customHeight="1" x14ac:dyDescent="0.25">
      <c r="A16" s="3" t="s">
        <v>30</v>
      </c>
      <c r="B16" s="29">
        <f>B18+B19</f>
        <v>53863.799999999996</v>
      </c>
      <c r="C16" s="29">
        <f>C18+C19</f>
        <v>24.700000000000003</v>
      </c>
      <c r="D16" s="31">
        <v>115.7</v>
      </c>
    </row>
    <row r="17" spans="1:4" ht="20.100000000000001" customHeight="1" x14ac:dyDescent="0.25">
      <c r="A17" s="9" t="s">
        <v>4</v>
      </c>
      <c r="B17" s="29"/>
      <c r="C17" s="29"/>
      <c r="D17" s="31"/>
    </row>
    <row r="18" spans="1:4" ht="20.100000000000001" customHeight="1" x14ac:dyDescent="0.25">
      <c r="A18" s="61" t="s">
        <v>55</v>
      </c>
      <c r="B18" s="29">
        <v>49163.7</v>
      </c>
      <c r="C18" s="29">
        <v>22.6</v>
      </c>
      <c r="D18" s="31">
        <v>117.2</v>
      </c>
    </row>
    <row r="19" spans="1:4" ht="20.100000000000001" customHeight="1" x14ac:dyDescent="0.25">
      <c r="A19" s="4" t="s">
        <v>31</v>
      </c>
      <c r="B19" s="29">
        <v>4700.1000000000004</v>
      </c>
      <c r="C19" s="29">
        <v>2.1</v>
      </c>
      <c r="D19" s="31" t="s">
        <v>48</v>
      </c>
    </row>
    <row r="20" spans="1:4" ht="20.100000000000001" customHeight="1" x14ac:dyDescent="0.25">
      <c r="A20" s="63" t="s">
        <v>50</v>
      </c>
      <c r="B20" s="29">
        <f>B21-B22</f>
        <v>1021.7999999999884</v>
      </c>
      <c r="C20" s="29">
        <f>C21-C22</f>
        <v>0.5</v>
      </c>
      <c r="D20" s="31" t="s">
        <v>48</v>
      </c>
    </row>
    <row r="21" spans="1:4" ht="20.100000000000001" customHeight="1" x14ac:dyDescent="0.25">
      <c r="A21" s="61" t="s">
        <v>51</v>
      </c>
      <c r="B21" s="29">
        <v>143917.79999999999</v>
      </c>
      <c r="C21" s="29">
        <v>66</v>
      </c>
      <c r="D21" s="31">
        <v>119</v>
      </c>
    </row>
    <row r="22" spans="1:4" ht="20.100000000000001" customHeight="1" x14ac:dyDescent="0.25">
      <c r="A22" s="61" t="s">
        <v>52</v>
      </c>
      <c r="B22" s="29">
        <v>142896</v>
      </c>
      <c r="C22" s="29">
        <v>65.5</v>
      </c>
      <c r="D22" s="31">
        <v>122.7</v>
      </c>
    </row>
    <row r="23" spans="1:4" ht="20.100000000000001" customHeight="1" thickBot="1" x14ac:dyDescent="0.3">
      <c r="A23" s="6" t="s">
        <v>32</v>
      </c>
      <c r="B23" s="34">
        <v>6615</v>
      </c>
      <c r="C23" s="34">
        <v>3</v>
      </c>
      <c r="D23" s="36" t="s">
        <v>48</v>
      </c>
    </row>
    <row r="24" spans="1:4" ht="15.75" customHeight="1" thickTop="1" x14ac:dyDescent="0.25"/>
  </sheetData>
  <mergeCells count="4">
    <mergeCell ref="A2:D2"/>
    <mergeCell ref="A4:A5"/>
    <mergeCell ref="B4:C4"/>
    <mergeCell ref="D4:D5"/>
  </mergeCells>
  <pageMargins left="0.39370078740157483" right="0.39370078740157483" top="0" bottom="0" header="0.31496062992125984" footer="0.31496062992125984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A2" sqref="A2:C2"/>
    </sheetView>
  </sheetViews>
  <sheetFormatPr defaultRowHeight="15" x14ac:dyDescent="0.25"/>
  <cols>
    <col min="1" max="1" width="40.7109375" customWidth="1"/>
    <col min="2" max="3" width="18.7109375" customWidth="1"/>
  </cols>
  <sheetData>
    <row r="1" spans="1:3" ht="18" customHeight="1" x14ac:dyDescent="0.25">
      <c r="A1" s="10"/>
    </row>
    <row r="2" spans="1:3" ht="18" customHeight="1" x14ac:dyDescent="0.25">
      <c r="A2" s="52" t="s">
        <v>46</v>
      </c>
      <c r="B2" s="52"/>
      <c r="C2" s="52"/>
    </row>
    <row r="3" spans="1:3" ht="18" customHeight="1" thickBot="1" x14ac:dyDescent="0.3">
      <c r="A3" s="14"/>
    </row>
    <row r="4" spans="1:3" ht="20.100000000000001" customHeight="1" thickBot="1" x14ac:dyDescent="0.3">
      <c r="A4" s="23"/>
      <c r="B4" s="50" t="s">
        <v>1</v>
      </c>
      <c r="C4" s="51"/>
    </row>
    <row r="5" spans="1:3" ht="20.100000000000001" customHeight="1" thickBot="1" x14ac:dyDescent="0.3">
      <c r="A5" s="24"/>
      <c r="B5" s="25" t="s">
        <v>2</v>
      </c>
      <c r="C5" s="25" t="s">
        <v>3</v>
      </c>
    </row>
    <row r="6" spans="1:3" ht="20.100000000000001" customHeight="1" x14ac:dyDescent="0.25">
      <c r="A6" s="3" t="s">
        <v>0</v>
      </c>
      <c r="B6" s="29">
        <f>B8+B9+B10</f>
        <v>217969</v>
      </c>
      <c r="C6" s="37">
        <f>C8+C9+C10</f>
        <v>100</v>
      </c>
    </row>
    <row r="7" spans="1:3" ht="20.100000000000001" customHeight="1" x14ac:dyDescent="0.25">
      <c r="A7" s="7" t="s">
        <v>4</v>
      </c>
      <c r="B7" s="29"/>
      <c r="C7" s="38"/>
    </row>
    <row r="8" spans="1:3" ht="20.100000000000001" customHeight="1" x14ac:dyDescent="0.25">
      <c r="A8" s="4" t="s">
        <v>33</v>
      </c>
      <c r="B8" s="29">
        <v>106656.9</v>
      </c>
      <c r="C8" s="38">
        <v>48.9</v>
      </c>
    </row>
    <row r="9" spans="1:3" ht="20.100000000000001" customHeight="1" x14ac:dyDescent="0.25">
      <c r="A9" s="4" t="s">
        <v>34</v>
      </c>
      <c r="B9" s="29">
        <v>28280.7</v>
      </c>
      <c r="C9" s="38">
        <v>13</v>
      </c>
    </row>
    <row r="10" spans="1:3" ht="35.1" customHeight="1" thickBot="1" x14ac:dyDescent="0.3">
      <c r="A10" s="11" t="s">
        <v>35</v>
      </c>
      <c r="B10" s="34">
        <v>83031.399999999994</v>
      </c>
      <c r="C10" s="39">
        <v>38.1</v>
      </c>
    </row>
    <row r="11" spans="1:3" ht="16.5" thickTop="1" x14ac:dyDescent="0.25">
      <c r="A11" s="2"/>
    </row>
    <row r="12" spans="1:3" x14ac:dyDescent="0.25">
      <c r="A12" s="12"/>
    </row>
    <row r="13" spans="1:3" x14ac:dyDescent="0.25">
      <c r="A13" s="15"/>
      <c r="B13" s="16"/>
    </row>
    <row r="14" spans="1:3" x14ac:dyDescent="0.25">
      <c r="A14" s="17"/>
      <c r="B14" s="18"/>
    </row>
    <row r="15" spans="1:3" x14ac:dyDescent="0.25">
      <c r="A15" s="13"/>
      <c r="B15" s="13"/>
    </row>
    <row r="16" spans="1:3" x14ac:dyDescent="0.25">
      <c r="A16" s="13"/>
      <c r="B16" s="13"/>
    </row>
    <row r="17" spans="1:1" ht="15.75" x14ac:dyDescent="0.25">
      <c r="A17" s="1"/>
    </row>
  </sheetData>
  <mergeCells count="2">
    <mergeCell ref="A2:C2"/>
    <mergeCell ref="B4:C4"/>
  </mergeCells>
  <pageMargins left="0.78740157480314965" right="0.78740157480314965" top="0" bottom="0" header="0.31496062992125984" footer="0.31496062992125984"/>
  <pageSetup paperSize="9"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A2" sqref="A2:F2"/>
    </sheetView>
  </sheetViews>
  <sheetFormatPr defaultRowHeight="15" x14ac:dyDescent="0.25"/>
  <cols>
    <col min="1" max="1" width="27.7109375" customWidth="1"/>
    <col min="2" max="6" width="15.7109375" customWidth="1"/>
  </cols>
  <sheetData>
    <row r="1" spans="1:6" ht="15.95" customHeight="1" x14ac:dyDescent="0.25"/>
    <row r="2" spans="1:6" ht="18" customHeight="1" x14ac:dyDescent="0.25">
      <c r="A2" s="52" t="s">
        <v>47</v>
      </c>
      <c r="B2" s="52"/>
      <c r="C2" s="52"/>
      <c r="D2" s="52"/>
      <c r="E2" s="52"/>
      <c r="F2" s="52"/>
    </row>
    <row r="3" spans="1:6" ht="18" customHeight="1" x14ac:dyDescent="0.25">
      <c r="A3" s="58" t="s">
        <v>43</v>
      </c>
      <c r="B3" s="58"/>
      <c r="C3" s="58"/>
      <c r="D3" s="58"/>
      <c r="E3" s="58"/>
      <c r="F3" s="58"/>
    </row>
    <row r="4" spans="1:6" ht="15.95" customHeight="1" thickBot="1" x14ac:dyDescent="0.3">
      <c r="A4" s="14"/>
    </row>
    <row r="5" spans="1:6" s="21" customFormat="1" ht="20.100000000000001" customHeight="1" thickBot="1" x14ac:dyDescent="0.3">
      <c r="A5" s="59"/>
      <c r="B5" s="56" t="s">
        <v>39</v>
      </c>
      <c r="C5" s="53" t="s">
        <v>4</v>
      </c>
      <c r="D5" s="54"/>
      <c r="E5" s="54"/>
      <c r="F5" s="55"/>
    </row>
    <row r="6" spans="1:6" s="21" customFormat="1" ht="95.1" customHeight="1" thickBot="1" x14ac:dyDescent="0.3">
      <c r="A6" s="60"/>
      <c r="B6" s="57"/>
      <c r="C6" s="22" t="s">
        <v>33</v>
      </c>
      <c r="D6" s="22" t="s">
        <v>40</v>
      </c>
      <c r="E6" s="22" t="s">
        <v>37</v>
      </c>
      <c r="F6" s="22" t="s">
        <v>38</v>
      </c>
    </row>
    <row r="7" spans="1:6" ht="20.100000000000001" customHeight="1" x14ac:dyDescent="0.25">
      <c r="A7" s="26" t="s">
        <v>0</v>
      </c>
      <c r="B7" s="40">
        <f>B9+B31</f>
        <v>217969</v>
      </c>
      <c r="C7" s="41" t="s">
        <v>49</v>
      </c>
      <c r="D7" s="41" t="s">
        <v>49</v>
      </c>
      <c r="E7" s="41" t="s">
        <v>49</v>
      </c>
      <c r="F7" s="41" t="s">
        <v>49</v>
      </c>
    </row>
    <row r="8" spans="1:6" ht="20.100000000000001" customHeight="1" x14ac:dyDescent="0.25">
      <c r="A8" s="28" t="s">
        <v>4</v>
      </c>
      <c r="B8" s="40"/>
      <c r="C8" s="41"/>
      <c r="D8" s="41"/>
      <c r="E8" s="41"/>
      <c r="F8" s="41"/>
    </row>
    <row r="9" spans="1:6" ht="20.100000000000001" customHeight="1" x14ac:dyDescent="0.25">
      <c r="A9" s="27" t="s">
        <v>36</v>
      </c>
      <c r="B9" s="40">
        <f>B10+B17</f>
        <v>191266.1</v>
      </c>
      <c r="C9" s="42">
        <f>C10+C17</f>
        <v>106656.9</v>
      </c>
      <c r="D9" s="42">
        <f>D10+D17</f>
        <v>2542.4</v>
      </c>
      <c r="E9" s="42">
        <f>E10+E17</f>
        <v>964.60000000000014</v>
      </c>
      <c r="F9" s="42">
        <f>F10+F17</f>
        <v>83031.399999999994</v>
      </c>
    </row>
    <row r="10" spans="1:6" ht="20.100000000000001" customHeight="1" x14ac:dyDescent="0.25">
      <c r="A10" s="27" t="s">
        <v>5</v>
      </c>
      <c r="B10" s="40">
        <f>B11+B12+B13+B14+B15+B16</f>
        <v>84885.1</v>
      </c>
      <c r="C10" s="40">
        <f>C11+C12+C13+C14+C15+C16</f>
        <v>41379.800000000003</v>
      </c>
      <c r="D10" s="40">
        <f>D11+D12+D13+D14+D15+D16</f>
        <v>1547.5</v>
      </c>
      <c r="E10" s="40">
        <f>E11+E12+E13+E14+E15+E16</f>
        <v>167.10000000000002</v>
      </c>
      <c r="F10" s="40">
        <f>F11+F12+F13+F14+F15+F16</f>
        <v>42124.899999999994</v>
      </c>
    </row>
    <row r="11" spans="1:6" ht="35.1" customHeight="1" x14ac:dyDescent="0.25">
      <c r="A11" s="5" t="s">
        <v>41</v>
      </c>
      <c r="B11" s="40">
        <f t="shared" ref="B11:B19" si="0">C11+D11-E11+F11</f>
        <v>15799.7</v>
      </c>
      <c r="C11" s="40">
        <v>7163.6</v>
      </c>
      <c r="D11" s="40">
        <v>59.3</v>
      </c>
      <c r="E11" s="40">
        <v>116.1</v>
      </c>
      <c r="F11" s="40">
        <v>8692.9</v>
      </c>
    </row>
    <row r="12" spans="1:6" ht="20.100000000000001" customHeight="1" x14ac:dyDescent="0.25">
      <c r="A12" s="5" t="s">
        <v>53</v>
      </c>
      <c r="B12" s="40">
        <f t="shared" si="0"/>
        <v>1432.2</v>
      </c>
      <c r="C12" s="40">
        <v>567.5</v>
      </c>
      <c r="D12" s="40">
        <v>109.7</v>
      </c>
      <c r="E12" s="40">
        <v>0.6</v>
      </c>
      <c r="F12" s="40">
        <v>755.6</v>
      </c>
    </row>
    <row r="13" spans="1:6" ht="20.100000000000001" customHeight="1" x14ac:dyDescent="0.25">
      <c r="A13" s="5" t="s">
        <v>6</v>
      </c>
      <c r="B13" s="40">
        <f t="shared" si="0"/>
        <v>48300.3</v>
      </c>
      <c r="C13" s="40">
        <v>23713.200000000001</v>
      </c>
      <c r="D13" s="40">
        <v>866.1</v>
      </c>
      <c r="E13" s="40">
        <v>25</v>
      </c>
      <c r="F13" s="40">
        <v>23746</v>
      </c>
    </row>
    <row r="14" spans="1:6" ht="50.1" customHeight="1" x14ac:dyDescent="0.25">
      <c r="A14" s="5" t="s">
        <v>7</v>
      </c>
      <c r="B14" s="40">
        <f t="shared" si="0"/>
        <v>6538.7</v>
      </c>
      <c r="C14" s="40">
        <v>2976.4</v>
      </c>
      <c r="D14" s="40">
        <v>289.89999999999998</v>
      </c>
      <c r="E14" s="40">
        <v>8.8000000000000007</v>
      </c>
      <c r="F14" s="40">
        <v>3281.2</v>
      </c>
    </row>
    <row r="15" spans="1:6" ht="50.1" customHeight="1" x14ac:dyDescent="0.25">
      <c r="A15" s="5" t="s">
        <v>8</v>
      </c>
      <c r="B15" s="40">
        <f t="shared" si="0"/>
        <v>1468.8000000000002</v>
      </c>
      <c r="C15" s="40">
        <v>895.6</v>
      </c>
      <c r="D15" s="40">
        <v>68.400000000000006</v>
      </c>
      <c r="E15" s="40">
        <v>0.8</v>
      </c>
      <c r="F15" s="40">
        <v>505.6</v>
      </c>
    </row>
    <row r="16" spans="1:6" ht="20.100000000000001" customHeight="1" x14ac:dyDescent="0.25">
      <c r="A16" s="5" t="s">
        <v>9</v>
      </c>
      <c r="B16" s="40">
        <f t="shared" si="0"/>
        <v>11345.400000000001</v>
      </c>
      <c r="C16" s="40">
        <v>6063.5</v>
      </c>
      <c r="D16" s="40">
        <v>154.1</v>
      </c>
      <c r="E16" s="40">
        <v>15.8</v>
      </c>
      <c r="F16" s="40">
        <v>5143.6000000000004</v>
      </c>
    </row>
    <row r="17" spans="1:6" ht="20.100000000000001" customHeight="1" x14ac:dyDescent="0.25">
      <c r="A17" s="27" t="s">
        <v>10</v>
      </c>
      <c r="B17" s="40">
        <f t="shared" si="0"/>
        <v>106381</v>
      </c>
      <c r="C17" s="40">
        <f>C18+C19+C20+C21+C22+C23+C24+C25+C26+C27+C28+C29+C30</f>
        <v>65277.1</v>
      </c>
      <c r="D17" s="40">
        <f>D18+D19+D20+D21+D22+D23+D24+D25+D26+D27+D28+D29+D30</f>
        <v>994.9</v>
      </c>
      <c r="E17" s="40">
        <f>E18+E19+E21+E22+E23+E24+E25+E28+E29+E30</f>
        <v>797.50000000000011</v>
      </c>
      <c r="F17" s="40">
        <f>F18+F19+F20+F21+F22+F23+F24+F25+F26+F27+F28+F29+F30</f>
        <v>40906.5</v>
      </c>
    </row>
    <row r="18" spans="1:6" ht="65.099999999999994" customHeight="1" x14ac:dyDescent="0.25">
      <c r="A18" s="19" t="s">
        <v>11</v>
      </c>
      <c r="B18" s="40">
        <f t="shared" si="0"/>
        <v>21329.300000000003</v>
      </c>
      <c r="C18" s="40">
        <v>12808.5</v>
      </c>
      <c r="D18" s="40">
        <v>265.7</v>
      </c>
      <c r="E18" s="40">
        <v>0.1</v>
      </c>
      <c r="F18" s="40">
        <v>8255.2000000000007</v>
      </c>
    </row>
    <row r="19" spans="1:6" ht="50.1" customHeight="1" x14ac:dyDescent="0.25">
      <c r="A19" s="19" t="s">
        <v>12</v>
      </c>
      <c r="B19" s="40">
        <f t="shared" si="0"/>
        <v>11265.8</v>
      </c>
      <c r="C19" s="40">
        <v>6440.5</v>
      </c>
      <c r="D19" s="40">
        <v>350.3</v>
      </c>
      <c r="E19" s="40">
        <v>41.2</v>
      </c>
      <c r="F19" s="40">
        <v>4516.2</v>
      </c>
    </row>
    <row r="20" spans="1:6" ht="35.1" customHeight="1" x14ac:dyDescent="0.25">
      <c r="A20" s="19" t="s">
        <v>13</v>
      </c>
      <c r="B20" s="40">
        <f>C20+D20+F20</f>
        <v>2344</v>
      </c>
      <c r="C20" s="40">
        <v>1581.8</v>
      </c>
      <c r="D20" s="40">
        <v>29.6</v>
      </c>
      <c r="E20" s="40" t="s">
        <v>48</v>
      </c>
      <c r="F20" s="40">
        <v>732.6</v>
      </c>
    </row>
    <row r="21" spans="1:6" ht="35.1" customHeight="1" x14ac:dyDescent="0.25">
      <c r="A21" s="19" t="s">
        <v>14</v>
      </c>
      <c r="B21" s="40">
        <f>C21+D21-E21+F21</f>
        <v>11033.8</v>
      </c>
      <c r="C21" s="40">
        <v>8594.5</v>
      </c>
      <c r="D21" s="40">
        <v>129.4</v>
      </c>
      <c r="E21" s="40">
        <v>64.3</v>
      </c>
      <c r="F21" s="40">
        <v>2374.1999999999998</v>
      </c>
    </row>
    <row r="22" spans="1:6" ht="35.1" customHeight="1" x14ac:dyDescent="0.25">
      <c r="A22" s="19" t="s">
        <v>15</v>
      </c>
      <c r="B22" s="40">
        <f>C22+D22-E22+F22</f>
        <v>8298.7999999999993</v>
      </c>
      <c r="C22" s="40">
        <v>2725.3</v>
      </c>
      <c r="D22" s="40">
        <v>30.2</v>
      </c>
      <c r="E22" s="40">
        <v>685.1</v>
      </c>
      <c r="F22" s="40">
        <v>6228.4</v>
      </c>
    </row>
    <row r="23" spans="1:6" ht="20.100000000000001" customHeight="1" x14ac:dyDescent="0.25">
      <c r="A23" s="19" t="s">
        <v>16</v>
      </c>
      <c r="B23" s="40">
        <f>C23+D23-E23+F23</f>
        <v>12794</v>
      </c>
      <c r="C23" s="40">
        <v>1287.2</v>
      </c>
      <c r="D23" s="40">
        <v>70.7</v>
      </c>
      <c r="E23" s="40">
        <v>0.1</v>
      </c>
      <c r="F23" s="40">
        <v>11436.2</v>
      </c>
    </row>
    <row r="24" spans="1:6" ht="35.1" customHeight="1" x14ac:dyDescent="0.25">
      <c r="A24" s="19" t="s">
        <v>17</v>
      </c>
      <c r="B24" s="40">
        <f>C24+D24-E24+F24</f>
        <v>5446</v>
      </c>
      <c r="C24" s="40">
        <v>4254.5</v>
      </c>
      <c r="D24" s="40">
        <v>65.400000000000006</v>
      </c>
      <c r="E24" s="40">
        <v>1.2</v>
      </c>
      <c r="F24" s="40">
        <v>1127.3</v>
      </c>
    </row>
    <row r="25" spans="1:6" ht="50.1" customHeight="1" x14ac:dyDescent="0.25">
      <c r="A25" s="19" t="s">
        <v>18</v>
      </c>
      <c r="B25" s="40">
        <f>C25+D25-E25+F25</f>
        <v>3191</v>
      </c>
      <c r="C25" s="40">
        <v>1821.7</v>
      </c>
      <c r="D25" s="40">
        <v>21.9</v>
      </c>
      <c r="E25" s="40">
        <v>0</v>
      </c>
      <c r="F25" s="40">
        <v>1347.4</v>
      </c>
    </row>
    <row r="26" spans="1:6" ht="20.100000000000001" customHeight="1" x14ac:dyDescent="0.25">
      <c r="A26" s="19" t="s">
        <v>19</v>
      </c>
      <c r="B26" s="40">
        <f>C26+D26+F26</f>
        <v>8839.2000000000007</v>
      </c>
      <c r="C26" s="40">
        <v>7686.1</v>
      </c>
      <c r="D26" s="40">
        <v>8.4</v>
      </c>
      <c r="E26" s="40" t="s">
        <v>48</v>
      </c>
      <c r="F26" s="40">
        <v>1144.7</v>
      </c>
    </row>
    <row r="27" spans="1:6" ht="20.100000000000001" customHeight="1" x14ac:dyDescent="0.25">
      <c r="A27" s="19" t="s">
        <v>20</v>
      </c>
      <c r="B27" s="40">
        <f>C27+D27+F27</f>
        <v>9079.7999999999993</v>
      </c>
      <c r="C27" s="40">
        <v>7903.9</v>
      </c>
      <c r="D27" s="40">
        <v>2.5</v>
      </c>
      <c r="E27" s="40" t="s">
        <v>48</v>
      </c>
      <c r="F27" s="40">
        <v>1173.4000000000001</v>
      </c>
    </row>
    <row r="28" spans="1:6" ht="35.1" customHeight="1" x14ac:dyDescent="0.25">
      <c r="A28" s="19" t="s">
        <v>54</v>
      </c>
      <c r="B28" s="40">
        <f>C28+D28-E28+F28</f>
        <v>9009.9</v>
      </c>
      <c r="C28" s="40">
        <v>7800.5</v>
      </c>
      <c r="D28" s="43">
        <v>2.8</v>
      </c>
      <c r="E28" s="43">
        <v>0.1</v>
      </c>
      <c r="F28" s="40">
        <v>1206.7</v>
      </c>
    </row>
    <row r="29" spans="1:6" ht="50.1" customHeight="1" x14ac:dyDescent="0.25">
      <c r="A29" s="19" t="s">
        <v>21</v>
      </c>
      <c r="B29" s="40">
        <f>C29+D29-E29+F29</f>
        <v>2215.3999999999996</v>
      </c>
      <c r="C29" s="40">
        <v>1484.3</v>
      </c>
      <c r="D29" s="43">
        <v>8.3000000000000007</v>
      </c>
      <c r="E29" s="43">
        <v>5.4</v>
      </c>
      <c r="F29" s="43">
        <v>728.2</v>
      </c>
    </row>
    <row r="30" spans="1:6" ht="20.100000000000001" customHeight="1" x14ac:dyDescent="0.25">
      <c r="A30" s="19" t="s">
        <v>22</v>
      </c>
      <c r="B30" s="40">
        <f>C30+D30-E30+F30</f>
        <v>1534</v>
      </c>
      <c r="C30" s="44">
        <v>888.3</v>
      </c>
      <c r="D30" s="44">
        <v>9.6999999999999993</v>
      </c>
      <c r="E30" s="40">
        <v>0</v>
      </c>
      <c r="F30" s="44">
        <v>636</v>
      </c>
    </row>
    <row r="31" spans="1:6" ht="20.100000000000001" customHeight="1" thickBot="1" x14ac:dyDescent="0.3">
      <c r="A31" s="20" t="s">
        <v>23</v>
      </c>
      <c r="B31" s="45">
        <v>26702.9</v>
      </c>
      <c r="C31" s="46" t="s">
        <v>49</v>
      </c>
      <c r="D31" s="46" t="s">
        <v>49</v>
      </c>
      <c r="E31" s="46" t="s">
        <v>49</v>
      </c>
      <c r="F31" s="46" t="s">
        <v>49</v>
      </c>
    </row>
    <row r="32" spans="1:6" ht="15.75" thickTop="1" x14ac:dyDescent="0.25"/>
  </sheetData>
  <mergeCells count="5">
    <mergeCell ref="C5:F5"/>
    <mergeCell ref="B5:B6"/>
    <mergeCell ref="A2:F2"/>
    <mergeCell ref="A3:F3"/>
    <mergeCell ref="A5:A6"/>
  </mergeCells>
  <pageMargins left="0.39370078740157483" right="0.39370078740157483" top="0" bottom="0" header="0.31496062992125984" footer="0.31496062992125984"/>
  <pageSetup paperSize="9" scale="87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GDP by production approach</vt:lpstr>
      <vt:lpstr>Use of GDP</vt:lpstr>
      <vt:lpstr>GDP by sources of incomes</vt:lpstr>
      <vt:lpstr>GDP by sources of incomes_ea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2024-12-27T12:59:53Z</dcterms:modified>
</cp:coreProperties>
</file>